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115" i="1" l="1"/>
  <c r="D116" i="1" s="1"/>
  <c r="D112" i="1"/>
  <c r="D73" i="1"/>
  <c r="D68" i="1"/>
  <c r="D65" i="1"/>
  <c r="H27" i="1"/>
  <c r="H16" i="1"/>
  <c r="H31" i="1"/>
  <c r="H24" i="1"/>
  <c r="H17" i="1"/>
  <c r="H21" i="1" l="1"/>
  <c r="H28" i="1"/>
  <c r="H19" i="1" l="1"/>
  <c r="H48" i="1" l="1"/>
  <c r="H23" i="1" l="1"/>
  <c r="H30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<sst xmlns="http://schemas.openxmlformats.org/spreadsheetml/2006/main" count="219" uniqueCount="128">
  <si>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</si>
  <si>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</si>
  <si>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</si>
  <si>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</si>
  <si>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</si>
  <si>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</si>
  <si>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</si>
  <si>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</si>
  <si>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</si>
  <si>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</si>
  <si>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</si>
  <si>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</si>
  <si>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</si>
  <si>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</si>
  <si>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</si>
  <si>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</si>
  <si>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</si>
  <si>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</si>
  <si>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</si>
  <si>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</si>
  <si>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</si>
  <si>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</si>
  <si>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</si>
  <si>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</si>
  <si>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</si>
  <si>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Dana:31.07.2019.</t>
  </si>
  <si>
    <t>Primljena i neutrošena participacija od 31.07.2019.</t>
  </si>
  <si>
    <t>plaćanja</t>
  </si>
  <si>
    <t>......</t>
  </si>
  <si>
    <t xml:space="preserve">Farmalogist </t>
  </si>
  <si>
    <t>Vega Valjevo</t>
  </si>
  <si>
    <t>146057/19</t>
  </si>
  <si>
    <t>146041/19</t>
  </si>
  <si>
    <t>159980/19</t>
  </si>
  <si>
    <t>Messer tehnogas Beograd</t>
  </si>
  <si>
    <t>6170387852</t>
  </si>
  <si>
    <t>6170374927</t>
  </si>
  <si>
    <t>6170401662</t>
  </si>
  <si>
    <t>6170409758</t>
  </si>
  <si>
    <t>UKUPNO LEKOVI</t>
  </si>
  <si>
    <t>Flora komerc</t>
  </si>
  <si>
    <t>Sanitetski materijal</t>
  </si>
  <si>
    <t>5800/19</t>
  </si>
  <si>
    <t>SCHILLER Doo</t>
  </si>
  <si>
    <t>19-RN002000350</t>
  </si>
  <si>
    <t>UKUPNO SANITETSKI</t>
  </si>
  <si>
    <t>Elektroprivreda srbije</t>
  </si>
  <si>
    <t>51-4012761053-1906</t>
  </si>
  <si>
    <t>JP TOPLIFIKACIJA</t>
  </si>
  <si>
    <t>2496-32-1374-0691</t>
  </si>
  <si>
    <t>2495-31-1374-0619</t>
  </si>
  <si>
    <t>NIS AD Novi Sad</t>
  </si>
  <si>
    <t>9003185299</t>
  </si>
  <si>
    <t>UKUPNO ENERGENTI</t>
  </si>
  <si>
    <t>Auto servis Batuna</t>
  </si>
  <si>
    <t>Mehaničke popravke</t>
  </si>
  <si>
    <t>28/2019</t>
  </si>
  <si>
    <t>Elektroluks 012 doo Pož.</t>
  </si>
  <si>
    <t>Električne instalacije</t>
  </si>
  <si>
    <t>9753fmp1517mpm19</t>
  </si>
  <si>
    <t>9709famp1508mpm19</t>
  </si>
  <si>
    <t>Lavija Zemun</t>
  </si>
  <si>
    <t>Hemijska sredstva za čišćenje</t>
  </si>
  <si>
    <t>1041/219</t>
  </si>
  <si>
    <t>Ostali med.lab.- materijalni troškovi</t>
  </si>
  <si>
    <t>1103/2019</t>
  </si>
  <si>
    <t>1058/2019</t>
  </si>
  <si>
    <t>Velebit doo</t>
  </si>
  <si>
    <t>2039/2019</t>
  </si>
  <si>
    <t>NIPD Reč naroda Požarevac</t>
  </si>
  <si>
    <t>Objavljivanje tendera</t>
  </si>
  <si>
    <t>533-750</t>
  </si>
  <si>
    <t>Obuća Jovanov Požarevac</t>
  </si>
  <si>
    <t>Uniforme</t>
  </si>
  <si>
    <t>030007</t>
  </si>
  <si>
    <t>Generali Osiguranje Srbija</t>
  </si>
  <si>
    <t>Osiguranje zaposlenih</t>
  </si>
  <si>
    <t>N-3043/2019</t>
  </si>
  <si>
    <t>Dunav osiguranje  Požarevac</t>
  </si>
  <si>
    <t>011-1147-010285866-000</t>
  </si>
  <si>
    <t>Osiguranje opreme</t>
  </si>
  <si>
    <t>001.1147-010285870-000</t>
  </si>
  <si>
    <t>Osguranje opreme</t>
  </si>
  <si>
    <t>001-1147-010285844-000</t>
  </si>
  <si>
    <t>001-1147-010285855-000</t>
  </si>
  <si>
    <t>Internet i sl.</t>
  </si>
  <si>
    <t>51-1147-4005819</t>
  </si>
  <si>
    <t>Sa Graf Kovin</t>
  </si>
  <si>
    <t>Kancelarijski materijal</t>
  </si>
  <si>
    <t>106/19</t>
  </si>
  <si>
    <t>Promedija Kikinda</t>
  </si>
  <si>
    <t>RO-12079/19</t>
  </si>
  <si>
    <t>Farmalogist Beograd</t>
  </si>
  <si>
    <t>190453483</t>
  </si>
  <si>
    <t xml:space="preserve">Vin Auto Požarevac </t>
  </si>
  <si>
    <t>50</t>
  </si>
  <si>
    <t>51</t>
  </si>
  <si>
    <t>53</t>
  </si>
  <si>
    <t>52</t>
  </si>
  <si>
    <t>54</t>
  </si>
  <si>
    <t xml:space="preserve">Vujić STR </t>
  </si>
  <si>
    <t>Inbventar za održavanje higijene</t>
  </si>
  <si>
    <t>1050</t>
  </si>
  <si>
    <t>SR Print</t>
  </si>
  <si>
    <t>Računarska oprema</t>
  </si>
  <si>
    <t>229/19</t>
  </si>
  <si>
    <t>3679/19</t>
  </si>
  <si>
    <t>3678/19</t>
  </si>
  <si>
    <t>3672/19</t>
  </si>
  <si>
    <t>227/19</t>
  </si>
  <si>
    <t>226/19</t>
  </si>
  <si>
    <t>225/19</t>
  </si>
  <si>
    <t>3665/19</t>
  </si>
  <si>
    <t>3666/19</t>
  </si>
  <si>
    <t>3667/19</t>
  </si>
  <si>
    <t>3668/19</t>
  </si>
  <si>
    <t>3669/19</t>
  </si>
  <si>
    <t>224/19</t>
  </si>
  <si>
    <t>223/19</t>
  </si>
  <si>
    <t>UKUPNO MATERIJALNI TROŠKOVI</t>
  </si>
  <si>
    <t>NEO YU-DENT Novi Sad</t>
  </si>
  <si>
    <t>Materijal za medicin.- stomatologija</t>
  </si>
  <si>
    <t>OT_1301/19</t>
  </si>
  <si>
    <t>INTERDENT Beograd</t>
  </si>
  <si>
    <t>Alat i inventar - stomatologija</t>
  </si>
  <si>
    <t>782/100</t>
  </si>
  <si>
    <t>Izvršena plaćanja prema dobavljačima na dan 31.07.2019.</t>
  </si>
  <si>
    <t>ukupno stomatologija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</si>
</sst>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49" fontId="5" fillId="0" borderId="1" xfId="1" applyNumberFormat="1" applyBorder="1"/>
    <xf numFmtId="4" fontId="5" fillId="0" borderId="1" xfId="1" applyNumberFormat="1" applyBorder="1" applyAlignment="1">
      <alignment horizontal="left"/>
    </xf>
    <xf numFmtId="165" fontId="5" fillId="0" borderId="1" xfId="1" applyNumberFormat="1" applyBorder="1"/>
    <xf numFmtId="0" fontId="5" fillId="0" borderId="0" xfId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" fontId="6" fillId="0" borderId="0" xfId="1" applyNumberFormat="1" applyFont="1"/>
    <xf numFmtId="2" fontId="5" fillId="0" borderId="0" xfId="1" applyNumberFormat="1"/>
    <xf numFmtId="4" fontId="5" fillId="0" borderId="0" xfId="1" applyNumberFormat="1"/>
    <xf numFmtId="4" fontId="5" fillId="0" borderId="0" xfId="1" applyNumberFormat="1" applyAlignment="1">
      <alignment horizontal="left"/>
    </xf>
    <xf numFmtId="0" fontId="5" fillId="0" borderId="1" xfId="1" applyBorder="1"/>
    <xf numFmtId="49" fontId="5" fillId="5" borderId="1" xfId="1" applyNumberFormat="1" applyFill="1" applyBorder="1"/>
    <xf numFmtId="4" fontId="6" fillId="5" borderId="1" xfId="1" applyNumberFormat="1" applyFont="1" applyFill="1" applyBorder="1" applyAlignment="1">
      <alignment horizontal="center"/>
    </xf>
    <xf numFmtId="165" fontId="6" fillId="5" borderId="1" xfId="1" applyNumberFormat="1" applyFont="1" applyFill="1" applyBorder="1"/>
    <xf numFmtId="49" fontId="5" fillId="0" borderId="1" xfId="1" applyNumberFormat="1" applyFill="1" applyBorder="1"/>
    <xf numFmtId="4" fontId="5" fillId="0" borderId="1" xfId="1" applyNumberFormat="1" applyFill="1" applyBorder="1" applyAlignment="1">
      <alignment horizontal="left"/>
    </xf>
    <xf numFmtId="165" fontId="7" fillId="0" borderId="1" xfId="1" applyNumberFormat="1" applyFont="1" applyFill="1" applyBorder="1"/>
    <xf numFmtId="165" fontId="7" fillId="0" borderId="1" xfId="1" applyNumberFormat="1" applyFont="1" applyBorder="1"/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abSelected="1" topLeftCell="A34" zoomScaleNormal="100" workbookViewId="0">
      <selection activeCell="G7" sqref="G7"/>
    </sheetView>
  </sheetViews>
  <sheetFormatPr defaultRowHeight="15" x14ac:dyDescent="0.25"/>
  <cols>
    <col min="1" max="1" width="6.7109375" customWidth="1"/>
    <col min="2" max="2" width="26.28515625" customWidth="1"/>
    <col min="3" max="3" width="38.42578125" customWidth="1"/>
    <col min="4" max="4" width="14" customWidth="1"/>
    <col min="5" max="5" width="21.2851562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0" t="s">
        <v>0</v>
      </c>
      <c r="D2" s="30"/>
      <c r="E2" s="30"/>
      <c r="F2" s="30"/>
      <c r="G2" s="30"/>
    </row>
    <row r="4" spans="2:15" x14ac:dyDescent="0.25">
      <c r="B4" s="31" t="s">
        <v>1</v>
      </c>
      <c r="C4" s="31"/>
      <c r="D4" s="31"/>
    </row>
    <row r="5" spans="2:15" x14ac:dyDescent="0.25">
      <c r="B5" s="31" t="s">
        <v>7</v>
      </c>
      <c r="C5" s="31"/>
      <c r="D5" s="31"/>
    </row>
    <row r="6" spans="2:15" x14ac:dyDescent="0.25">
      <c r="B6" s="31" t="s">
        <v>8</v>
      </c>
      <c r="C6" s="31"/>
      <c r="D6" s="31"/>
    </row>
    <row r="7" spans="2:15" x14ac:dyDescent="0.25">
      <c r="I7" s="11"/>
      <c r="J7" s="11"/>
    </row>
    <row r="8" spans="2:15" x14ac:dyDescent="0.25">
      <c r="C8" s="32" t="s">
        <v>25</v>
      </c>
      <c r="D8" s="32"/>
      <c r="E8" s="32"/>
      <c r="F8" s="32"/>
      <c r="G8" s="3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43677</v>
      </c>
      <c r="H12" s="7">
        <v>11385923.619999999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14"/>
      <c r="H13" s="3">
        <f>H14+H25-H32-H42</f>
        <v>11249961.399999999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43677</v>
      </c>
      <c r="H14" s="4">
        <f>H15+H16+H17+H18+H19+H20+H21+H22+H23+H24</f>
        <v>12091644.249999998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</f>
        <v>3056322.5999999996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f>346902.21+215253.5-215253.5</f>
        <v>346902.20999999996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39" t="s">
        <v>2</v>
      </c>
      <c r="C19" s="39"/>
      <c r="D19" s="39"/>
      <c r="E19" s="39"/>
      <c r="F19" s="39"/>
      <c r="G19" s="12"/>
      <c r="H19" s="10">
        <f>480802.02+1186875+1186875-1014200.1-1280397.15+1186875-44609.88-223130.9-471162.62+1186875+1559.88-300499.2-213136.6+2373750</f>
        <v>4056475.45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955500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</f>
        <v>2758186.8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39" t="s">
        <v>26</v>
      </c>
      <c r="C24" s="39"/>
      <c r="D24" s="39"/>
      <c r="E24" s="39"/>
      <c r="F24" s="39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</f>
        <v>918257.19</v>
      </c>
      <c r="I24" s="11"/>
      <c r="J24" s="11"/>
      <c r="K24" s="8"/>
      <c r="L24" s="8"/>
    </row>
    <row r="25" spans="2:13" x14ac:dyDescent="0.25">
      <c r="B25" s="40" t="s">
        <v>24</v>
      </c>
      <c r="C25" s="40"/>
      <c r="D25" s="40"/>
      <c r="E25" s="40"/>
      <c r="F25" s="40"/>
      <c r="G25" s="16">
        <v>43677</v>
      </c>
      <c r="H25" s="4">
        <f>H26+H27+H28+H29+H30+H31</f>
        <v>1357770.4000000001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</f>
        <v>258661.68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12665.19+179666.67+179666.66+179666.67-130110.8-160000+179666.66-42081.6-130110.8-7474.26+179666.67-73480+359333.33+179666.67</f>
        <v>906741.06000000017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f>116901.44-116901.44+37517.74-37517.74</f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29388+4553-11897.34-20000+50705-9551+5588+7347+33941+11900+10141+10200+6000+64053</f>
        <v>192367.66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43677</v>
      </c>
      <c r="H32" s="5">
        <f>SUM(H33:H41)</f>
        <v>2182401.25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346902.21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39" t="s">
        <v>2</v>
      </c>
      <c r="C37" s="39"/>
      <c r="D37" s="39"/>
      <c r="E37" s="39"/>
      <c r="F37" s="39"/>
      <c r="G37" s="13"/>
      <c r="H37" s="10">
        <v>128640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955500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751359.04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43677</v>
      </c>
      <c r="H42" s="5">
        <f>SUM(H43:H47)</f>
        <v>17052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17052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41" t="s">
        <v>18</v>
      </c>
      <c r="C48" s="41"/>
      <c r="D48" s="41"/>
      <c r="E48" s="41"/>
      <c r="F48" s="41"/>
      <c r="G48" s="18">
        <v>43677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-422962.21-0.01</f>
        <v>135962.22000000015</v>
      </c>
      <c r="I48" s="11"/>
      <c r="J48"/>
      <c r="L48" s="8"/>
    </row>
    <row r="49" spans="2:11" x14ac:dyDescent="0.25">
      <c r="B49" s="39" t="s">
        <v>17</v>
      </c>
      <c r="C49" s="39"/>
      <c r="D49" s="39"/>
      <c r="E49" s="39"/>
      <c r="F49" s="39"/>
      <c r="G49" s="2"/>
      <c r="H49" s="3">
        <v>0</v>
      </c>
      <c r="I49" s="11"/>
      <c r="J49" s="11"/>
    </row>
    <row r="50" spans="2:11" x14ac:dyDescent="0.25">
      <c r="B50" s="38" t="s">
        <v>4</v>
      </c>
      <c r="C50" s="38"/>
      <c r="D50" s="38"/>
      <c r="E50" s="38"/>
      <c r="F50" s="38"/>
      <c r="G50" s="2"/>
      <c r="H50" s="7">
        <f>H14+H25-H32-H42+H48-H49</f>
        <v>11385923.619999999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54" t="s">
        <v>126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24"/>
      <c r="C54" s="42" t="s">
        <v>27</v>
      </c>
      <c r="D54" s="43"/>
      <c r="E54" s="44"/>
      <c r="I54"/>
      <c r="J54"/>
    </row>
    <row r="55" spans="2:11" x14ac:dyDescent="0.25">
      <c r="B55" s="24"/>
      <c r="C55" s="45" t="s">
        <v>28</v>
      </c>
      <c r="D55" s="43"/>
      <c r="E55" s="44"/>
      <c r="I55"/>
      <c r="J55"/>
    </row>
    <row r="56" spans="2:11" x14ac:dyDescent="0.25">
      <c r="B56" s="46" t="s">
        <v>29</v>
      </c>
      <c r="C56" s="22" t="s">
        <v>12</v>
      </c>
      <c r="D56" s="23">
        <v>125664</v>
      </c>
      <c r="E56" s="21">
        <v>190166008</v>
      </c>
      <c r="I56"/>
      <c r="J56"/>
    </row>
    <row r="57" spans="2:11" x14ac:dyDescent="0.25">
      <c r="B57" s="46" t="s">
        <v>30</v>
      </c>
      <c r="C57" s="22" t="s">
        <v>12</v>
      </c>
      <c r="D57" s="23">
        <v>170712.46</v>
      </c>
      <c r="E57" s="21" t="s">
        <v>31</v>
      </c>
      <c r="I57"/>
      <c r="J57"/>
    </row>
    <row r="58" spans="2:11" x14ac:dyDescent="0.25">
      <c r="B58" s="46" t="s">
        <v>30</v>
      </c>
      <c r="C58" s="22" t="s">
        <v>12</v>
      </c>
      <c r="D58" s="23">
        <v>24420</v>
      </c>
      <c r="E58" s="21" t="s">
        <v>32</v>
      </c>
      <c r="I58"/>
      <c r="J58"/>
    </row>
    <row r="59" spans="2:11" x14ac:dyDescent="0.25">
      <c r="B59" s="46" t="s">
        <v>30</v>
      </c>
      <c r="C59" s="22" t="s">
        <v>12</v>
      </c>
      <c r="D59" s="23">
        <v>5969.04</v>
      </c>
      <c r="E59" s="21" t="s">
        <v>33</v>
      </c>
      <c r="I59"/>
      <c r="J59"/>
    </row>
    <row r="60" spans="2:11" x14ac:dyDescent="0.25">
      <c r="B60" s="21" t="s">
        <v>34</v>
      </c>
      <c r="C60" s="22" t="s">
        <v>12</v>
      </c>
      <c r="D60" s="23">
        <v>3869.25</v>
      </c>
      <c r="E60" s="21" t="s">
        <v>35</v>
      </c>
      <c r="I60"/>
      <c r="J60"/>
    </row>
    <row r="61" spans="2:11" x14ac:dyDescent="0.25">
      <c r="B61" s="21" t="s">
        <v>34</v>
      </c>
      <c r="C61" s="22" t="s">
        <v>12</v>
      </c>
      <c r="D61" s="23">
        <v>4106.96</v>
      </c>
      <c r="E61" s="21" t="s">
        <v>36</v>
      </c>
      <c r="I61"/>
      <c r="J61"/>
    </row>
    <row r="62" spans="2:11" x14ac:dyDescent="0.25">
      <c r="B62" s="21" t="s">
        <v>34</v>
      </c>
      <c r="C62" s="22" t="s">
        <v>12</v>
      </c>
      <c r="D62" s="23">
        <v>4422</v>
      </c>
      <c r="E62" s="21" t="s">
        <v>37</v>
      </c>
      <c r="I62"/>
      <c r="J62"/>
    </row>
    <row r="63" spans="2:11" x14ac:dyDescent="0.25">
      <c r="B63" s="21" t="s">
        <v>34</v>
      </c>
      <c r="C63" s="22" t="s">
        <v>12</v>
      </c>
      <c r="D63" s="23">
        <v>4422</v>
      </c>
      <c r="E63" s="21">
        <v>6170420391</v>
      </c>
      <c r="I63"/>
      <c r="J63"/>
    </row>
    <row r="64" spans="2:11" x14ac:dyDescent="0.25">
      <c r="B64" s="21" t="s">
        <v>34</v>
      </c>
      <c r="C64" s="22" t="s">
        <v>12</v>
      </c>
      <c r="D64" s="23">
        <v>3316.5</v>
      </c>
      <c r="E64" s="21" t="s">
        <v>38</v>
      </c>
      <c r="I64"/>
      <c r="J64"/>
    </row>
    <row r="65" spans="2:10" x14ac:dyDescent="0.25">
      <c r="B65" s="47"/>
      <c r="C65" s="48" t="s">
        <v>39</v>
      </c>
      <c r="D65" s="49">
        <f>SUM(D56:D64)</f>
        <v>346902.20999999996</v>
      </c>
      <c r="E65" s="47"/>
      <c r="I65"/>
      <c r="J65"/>
    </row>
    <row r="66" spans="2:10" x14ac:dyDescent="0.25">
      <c r="B66" s="21" t="s">
        <v>40</v>
      </c>
      <c r="C66" s="22" t="s">
        <v>41</v>
      </c>
      <c r="D66" s="23">
        <v>48960</v>
      </c>
      <c r="E66" s="21" t="s">
        <v>42</v>
      </c>
      <c r="I66"/>
      <c r="J66"/>
    </row>
    <row r="67" spans="2:10" x14ac:dyDescent="0.25">
      <c r="B67" s="21" t="s">
        <v>43</v>
      </c>
      <c r="C67" s="22" t="s">
        <v>41</v>
      </c>
      <c r="D67" s="23">
        <v>79680</v>
      </c>
      <c r="E67" s="21" t="s">
        <v>44</v>
      </c>
      <c r="I67"/>
      <c r="J67"/>
    </row>
    <row r="68" spans="2:10" x14ac:dyDescent="0.25">
      <c r="B68" s="47"/>
      <c r="C68" s="48" t="s">
        <v>45</v>
      </c>
      <c r="D68" s="49">
        <f>SUM(D66:D67)</f>
        <v>128640</v>
      </c>
      <c r="E68" s="47"/>
      <c r="I68"/>
      <c r="J68"/>
    </row>
    <row r="69" spans="2:10" x14ac:dyDescent="0.25">
      <c r="B69" s="50" t="s">
        <v>46</v>
      </c>
      <c r="C69" s="51" t="s">
        <v>3</v>
      </c>
      <c r="D69" s="52">
        <v>292664.44</v>
      </c>
      <c r="E69" s="50" t="s">
        <v>47</v>
      </c>
      <c r="I69"/>
      <c r="J69"/>
    </row>
    <row r="70" spans="2:10" x14ac:dyDescent="0.25">
      <c r="B70" s="50" t="s">
        <v>48</v>
      </c>
      <c r="C70" s="51" t="s">
        <v>3</v>
      </c>
      <c r="D70" s="52">
        <v>135271.59</v>
      </c>
      <c r="E70" s="50" t="s">
        <v>49</v>
      </c>
      <c r="I70"/>
      <c r="J70"/>
    </row>
    <row r="71" spans="2:10" x14ac:dyDescent="0.25">
      <c r="B71" s="50" t="s">
        <v>48</v>
      </c>
      <c r="C71" s="51" t="s">
        <v>3</v>
      </c>
      <c r="D71" s="52">
        <v>265962.67</v>
      </c>
      <c r="E71" s="50" t="s">
        <v>50</v>
      </c>
      <c r="I71"/>
      <c r="J71"/>
    </row>
    <row r="72" spans="2:10" x14ac:dyDescent="0.25">
      <c r="B72" s="50" t="s">
        <v>51</v>
      </c>
      <c r="C72" s="51" t="s">
        <v>3</v>
      </c>
      <c r="D72" s="52">
        <v>261601.3</v>
      </c>
      <c r="E72" s="50" t="s">
        <v>52</v>
      </c>
      <c r="I72"/>
      <c r="J72"/>
    </row>
    <row r="73" spans="2:10" x14ac:dyDescent="0.25">
      <c r="B73" s="47"/>
      <c r="C73" s="48" t="s">
        <v>53</v>
      </c>
      <c r="D73" s="49">
        <f>SUM(D69:D72)</f>
        <v>955500</v>
      </c>
      <c r="E73" s="47"/>
      <c r="I73"/>
      <c r="J73"/>
    </row>
    <row r="74" spans="2:10" x14ac:dyDescent="0.25">
      <c r="B74" s="50" t="s">
        <v>54</v>
      </c>
      <c r="C74" s="51" t="s">
        <v>55</v>
      </c>
      <c r="D74" s="52">
        <v>22800</v>
      </c>
      <c r="E74" s="50" t="s">
        <v>56</v>
      </c>
      <c r="I74"/>
      <c r="J74"/>
    </row>
    <row r="75" spans="2:10" x14ac:dyDescent="0.25">
      <c r="B75" s="50" t="s">
        <v>57</v>
      </c>
      <c r="C75" s="51" t="s">
        <v>58</v>
      </c>
      <c r="D75" s="52">
        <v>125</v>
      </c>
      <c r="E75" s="50" t="s">
        <v>59</v>
      </c>
    </row>
    <row r="76" spans="2:10" x14ac:dyDescent="0.25">
      <c r="B76" s="50" t="s">
        <v>57</v>
      </c>
      <c r="C76" s="51" t="s">
        <v>58</v>
      </c>
      <c r="D76" s="52">
        <v>625</v>
      </c>
      <c r="E76" s="50" t="s">
        <v>60</v>
      </c>
    </row>
    <row r="77" spans="2:10" x14ac:dyDescent="0.25">
      <c r="B77" s="50" t="s">
        <v>61</v>
      </c>
      <c r="C77" s="51" t="s">
        <v>62</v>
      </c>
      <c r="D77" s="52">
        <v>18576</v>
      </c>
      <c r="E77" s="50" t="s">
        <v>63</v>
      </c>
    </row>
    <row r="78" spans="2:10" x14ac:dyDescent="0.25">
      <c r="B78" s="50" t="s">
        <v>61</v>
      </c>
      <c r="C78" s="51" t="s">
        <v>64</v>
      </c>
      <c r="D78" s="52">
        <v>33000</v>
      </c>
      <c r="E78" s="50" t="s">
        <v>65</v>
      </c>
    </row>
    <row r="79" spans="2:10" x14ac:dyDescent="0.25">
      <c r="B79" s="50" t="s">
        <v>61</v>
      </c>
      <c r="C79" s="51" t="s">
        <v>64</v>
      </c>
      <c r="D79" s="52">
        <v>66000</v>
      </c>
      <c r="E79" s="50" t="s">
        <v>66</v>
      </c>
    </row>
    <row r="80" spans="2:10" x14ac:dyDescent="0.25">
      <c r="B80" s="50" t="s">
        <v>67</v>
      </c>
      <c r="C80" s="51" t="s">
        <v>64</v>
      </c>
      <c r="D80" s="52">
        <v>9120</v>
      </c>
      <c r="E80" s="50" t="s">
        <v>68</v>
      </c>
    </row>
    <row r="81" spans="2:5" x14ac:dyDescent="0.25">
      <c r="B81" s="50" t="s">
        <v>69</v>
      </c>
      <c r="C81" s="51" t="s">
        <v>70</v>
      </c>
      <c r="D81" s="52">
        <v>15000</v>
      </c>
      <c r="E81" s="50" t="s">
        <v>71</v>
      </c>
    </row>
    <row r="82" spans="2:5" x14ac:dyDescent="0.25">
      <c r="B82" s="50" t="s">
        <v>72</v>
      </c>
      <c r="C82" s="51" t="s">
        <v>73</v>
      </c>
      <c r="D82" s="52">
        <v>1900</v>
      </c>
      <c r="E82" s="50" t="s">
        <v>74</v>
      </c>
    </row>
    <row r="83" spans="2:5" x14ac:dyDescent="0.25">
      <c r="B83" s="50" t="s">
        <v>75</v>
      </c>
      <c r="C83" s="51" t="s">
        <v>76</v>
      </c>
      <c r="D83" s="52">
        <v>32312</v>
      </c>
      <c r="E83" s="50" t="s">
        <v>77</v>
      </c>
    </row>
    <row r="84" spans="2:5" x14ac:dyDescent="0.25">
      <c r="B84" s="50" t="s">
        <v>78</v>
      </c>
      <c r="C84" s="51" t="s">
        <v>76</v>
      </c>
      <c r="D84" s="52">
        <v>6264.32</v>
      </c>
      <c r="E84" s="50" t="s">
        <v>79</v>
      </c>
    </row>
    <row r="85" spans="2:5" x14ac:dyDescent="0.25">
      <c r="B85" s="50" t="s">
        <v>78</v>
      </c>
      <c r="C85" s="51" t="s">
        <v>80</v>
      </c>
      <c r="D85" s="52">
        <v>20891.89</v>
      </c>
      <c r="E85" s="50" t="s">
        <v>81</v>
      </c>
    </row>
    <row r="86" spans="2:5" x14ac:dyDescent="0.25">
      <c r="B86" s="50" t="s">
        <v>78</v>
      </c>
      <c r="C86" s="51" t="s">
        <v>82</v>
      </c>
      <c r="D86" s="52">
        <v>2231.6799999999998</v>
      </c>
      <c r="E86" s="50" t="s">
        <v>83</v>
      </c>
    </row>
    <row r="87" spans="2:5" x14ac:dyDescent="0.25">
      <c r="B87" s="50" t="s">
        <v>78</v>
      </c>
      <c r="C87" s="51" t="s">
        <v>80</v>
      </c>
      <c r="D87" s="52">
        <v>2591.5700000000002</v>
      </c>
      <c r="E87" s="50" t="s">
        <v>84</v>
      </c>
    </row>
    <row r="88" spans="2:5" x14ac:dyDescent="0.25">
      <c r="B88" s="50" t="s">
        <v>78</v>
      </c>
      <c r="C88" s="51" t="s">
        <v>85</v>
      </c>
      <c r="D88" s="52">
        <v>15546.78</v>
      </c>
      <c r="E88" s="50" t="s">
        <v>86</v>
      </c>
    </row>
    <row r="89" spans="2:5" x14ac:dyDescent="0.25">
      <c r="B89" s="50" t="s">
        <v>87</v>
      </c>
      <c r="C89" s="51" t="s">
        <v>88</v>
      </c>
      <c r="D89" s="52">
        <v>167844</v>
      </c>
      <c r="E89" s="50" t="s">
        <v>89</v>
      </c>
    </row>
    <row r="90" spans="2:5" x14ac:dyDescent="0.25">
      <c r="B90" s="50" t="s">
        <v>90</v>
      </c>
      <c r="C90" s="51" t="s">
        <v>64</v>
      </c>
      <c r="D90" s="52">
        <v>181816.8</v>
      </c>
      <c r="E90" s="50" t="s">
        <v>91</v>
      </c>
    </row>
    <row r="91" spans="2:5" x14ac:dyDescent="0.25">
      <c r="B91" s="50" t="s">
        <v>92</v>
      </c>
      <c r="C91" s="51" t="s">
        <v>64</v>
      </c>
      <c r="D91" s="52">
        <v>69344</v>
      </c>
      <c r="E91" s="50" t="s">
        <v>93</v>
      </c>
    </row>
    <row r="92" spans="2:5" x14ac:dyDescent="0.25">
      <c r="B92" s="50" t="s">
        <v>94</v>
      </c>
      <c r="C92" s="51" t="s">
        <v>55</v>
      </c>
      <c r="D92" s="52">
        <v>6500</v>
      </c>
      <c r="E92" s="50" t="s">
        <v>95</v>
      </c>
    </row>
    <row r="93" spans="2:5" x14ac:dyDescent="0.25">
      <c r="B93" s="50" t="s">
        <v>94</v>
      </c>
      <c r="C93" s="51" t="s">
        <v>55</v>
      </c>
      <c r="D93" s="52">
        <v>2500</v>
      </c>
      <c r="E93" s="50" t="s">
        <v>96</v>
      </c>
    </row>
    <row r="94" spans="2:5" x14ac:dyDescent="0.25">
      <c r="B94" s="50" t="s">
        <v>94</v>
      </c>
      <c r="C94" s="51" t="s">
        <v>55</v>
      </c>
      <c r="D94" s="52">
        <v>6300</v>
      </c>
      <c r="E94" s="50" t="s">
        <v>97</v>
      </c>
    </row>
    <row r="95" spans="2:5" x14ac:dyDescent="0.25">
      <c r="B95" s="50" t="s">
        <v>94</v>
      </c>
      <c r="C95" s="51" t="s">
        <v>55</v>
      </c>
      <c r="D95" s="52">
        <v>5000</v>
      </c>
      <c r="E95" s="50" t="s">
        <v>98</v>
      </c>
    </row>
    <row r="96" spans="2:5" x14ac:dyDescent="0.25">
      <c r="B96" s="50" t="s">
        <v>94</v>
      </c>
      <c r="C96" s="51" t="s">
        <v>55</v>
      </c>
      <c r="D96" s="52">
        <v>1000</v>
      </c>
      <c r="E96" s="50" t="s">
        <v>99</v>
      </c>
    </row>
    <row r="97" spans="2:5" x14ac:dyDescent="0.25">
      <c r="B97" s="21" t="s">
        <v>100</v>
      </c>
      <c r="C97" s="22" t="s">
        <v>101</v>
      </c>
      <c r="D97" s="53">
        <v>5810</v>
      </c>
      <c r="E97" s="21" t="s">
        <v>102</v>
      </c>
    </row>
    <row r="98" spans="2:5" x14ac:dyDescent="0.25">
      <c r="B98" s="21" t="s">
        <v>103</v>
      </c>
      <c r="C98" s="22" t="s">
        <v>104</v>
      </c>
      <c r="D98" s="53">
        <v>1700</v>
      </c>
      <c r="E98" s="21" t="s">
        <v>105</v>
      </c>
    </row>
    <row r="99" spans="2:5" x14ac:dyDescent="0.25">
      <c r="B99" s="21" t="s">
        <v>103</v>
      </c>
      <c r="C99" s="22" t="s">
        <v>88</v>
      </c>
      <c r="D99" s="53">
        <v>3500</v>
      </c>
      <c r="E99" s="21" t="s">
        <v>106</v>
      </c>
    </row>
    <row r="100" spans="2:5" x14ac:dyDescent="0.25">
      <c r="B100" s="21" t="s">
        <v>103</v>
      </c>
      <c r="C100" s="22" t="s">
        <v>88</v>
      </c>
      <c r="D100" s="53">
        <v>3500</v>
      </c>
      <c r="E100" s="21" t="s">
        <v>107</v>
      </c>
    </row>
    <row r="101" spans="2:5" x14ac:dyDescent="0.25">
      <c r="B101" s="21" t="s">
        <v>103</v>
      </c>
      <c r="C101" s="22" t="s">
        <v>88</v>
      </c>
      <c r="D101" s="53">
        <v>5500</v>
      </c>
      <c r="E101" s="21" t="s">
        <v>108</v>
      </c>
    </row>
    <row r="102" spans="2:5" x14ac:dyDescent="0.25">
      <c r="B102" s="21" t="s">
        <v>103</v>
      </c>
      <c r="C102" s="22" t="s">
        <v>104</v>
      </c>
      <c r="D102" s="53">
        <v>6800</v>
      </c>
      <c r="E102" s="21" t="s">
        <v>109</v>
      </c>
    </row>
    <row r="103" spans="2:5" x14ac:dyDescent="0.25">
      <c r="B103" s="21" t="s">
        <v>103</v>
      </c>
      <c r="C103" s="22" t="s">
        <v>104</v>
      </c>
      <c r="D103" s="53">
        <v>1700</v>
      </c>
      <c r="E103" s="21" t="s">
        <v>110</v>
      </c>
    </row>
    <row r="104" spans="2:5" x14ac:dyDescent="0.25">
      <c r="B104" s="21" t="s">
        <v>103</v>
      </c>
      <c r="C104" s="22" t="s">
        <v>104</v>
      </c>
      <c r="D104" s="53">
        <v>3500</v>
      </c>
      <c r="E104" s="21" t="s">
        <v>111</v>
      </c>
    </row>
    <row r="105" spans="2:5" x14ac:dyDescent="0.25">
      <c r="B105" s="21" t="s">
        <v>103</v>
      </c>
      <c r="C105" s="22" t="s">
        <v>88</v>
      </c>
      <c r="D105" s="53">
        <v>5000</v>
      </c>
      <c r="E105" s="21" t="s">
        <v>112</v>
      </c>
    </row>
    <row r="106" spans="2:5" x14ac:dyDescent="0.25">
      <c r="B106" s="21" t="s">
        <v>103</v>
      </c>
      <c r="C106" s="22" t="s">
        <v>88</v>
      </c>
      <c r="D106" s="53">
        <v>8500</v>
      </c>
      <c r="E106" s="21" t="s">
        <v>113</v>
      </c>
    </row>
    <row r="107" spans="2:5" x14ac:dyDescent="0.25">
      <c r="B107" s="21" t="s">
        <v>103</v>
      </c>
      <c r="C107" s="22" t="s">
        <v>88</v>
      </c>
      <c r="D107" s="53">
        <v>7000</v>
      </c>
      <c r="E107" s="21" t="s">
        <v>114</v>
      </c>
    </row>
    <row r="108" spans="2:5" x14ac:dyDescent="0.25">
      <c r="B108" s="21" t="s">
        <v>103</v>
      </c>
      <c r="C108" s="22" t="s">
        <v>88</v>
      </c>
      <c r="D108" s="53">
        <v>1260</v>
      </c>
      <c r="E108" s="21" t="s">
        <v>115</v>
      </c>
    </row>
    <row r="109" spans="2:5" x14ac:dyDescent="0.25">
      <c r="B109" s="21" t="s">
        <v>103</v>
      </c>
      <c r="C109" s="22" t="s">
        <v>88</v>
      </c>
      <c r="D109" s="53">
        <v>3500</v>
      </c>
      <c r="E109" s="21" t="s">
        <v>116</v>
      </c>
    </row>
    <row r="110" spans="2:5" x14ac:dyDescent="0.25">
      <c r="B110" s="21" t="s">
        <v>103</v>
      </c>
      <c r="C110" s="22" t="s">
        <v>104</v>
      </c>
      <c r="D110" s="53">
        <v>5100</v>
      </c>
      <c r="E110" s="21" t="s">
        <v>117</v>
      </c>
    </row>
    <row r="111" spans="2:5" x14ac:dyDescent="0.25">
      <c r="B111" s="21" t="s">
        <v>103</v>
      </c>
      <c r="C111" s="22" t="s">
        <v>104</v>
      </c>
      <c r="D111" s="53">
        <v>1700</v>
      </c>
      <c r="E111" s="21" t="s">
        <v>118</v>
      </c>
    </row>
    <row r="112" spans="2:5" x14ac:dyDescent="0.25">
      <c r="B112" s="47"/>
      <c r="C112" s="48" t="s">
        <v>119</v>
      </c>
      <c r="D112" s="49">
        <f>SUM(D74:D111)</f>
        <v>751359.04</v>
      </c>
      <c r="E112" s="47"/>
    </row>
    <row r="113" spans="2:5" x14ac:dyDescent="0.25">
      <c r="B113" s="50" t="s">
        <v>120</v>
      </c>
      <c r="C113" s="51" t="s">
        <v>121</v>
      </c>
      <c r="D113" s="52">
        <v>4092</v>
      </c>
      <c r="E113" s="50" t="s">
        <v>122</v>
      </c>
    </row>
    <row r="114" spans="2:5" x14ac:dyDescent="0.25">
      <c r="B114" s="50" t="s">
        <v>123</v>
      </c>
      <c r="C114" s="51" t="s">
        <v>124</v>
      </c>
      <c r="D114" s="52">
        <v>12960</v>
      </c>
      <c r="E114" s="50" t="s">
        <v>125</v>
      </c>
    </row>
    <row r="115" spans="2:5" x14ac:dyDescent="0.25">
      <c r="B115" s="47"/>
      <c r="C115" s="48" t="s">
        <v>127</v>
      </c>
      <c r="D115" s="49">
        <f>SUM(D113:D114)</f>
        <v>17052</v>
      </c>
      <c r="E115" s="47"/>
    </row>
    <row r="116" spans="2:5" x14ac:dyDescent="0.25">
      <c r="B116" s="24"/>
      <c r="C116" s="25" t="s">
        <v>4</v>
      </c>
      <c r="D116" s="26">
        <f>SUM(D115+D112+D73+D68+D65)</f>
        <v>2199453.25</v>
      </c>
      <c r="E116" s="21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2019-08-01T11:49:13Z</cp:lastPrinted>
  <dcterms:created xsi:type="dcterms:W3CDTF">2018-11-15T09:32:50Z</dcterms:created>
  <dcterms:modified xsi:type="dcterms:W3CDTF">2019-08-01T11:50:01Z</dcterms:modified>
</cp:coreProperties>
</file>